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IMMOBILIER BOOS CAP TERRAIN\ASL BLERIOT CCI VILLAGE ENTREPRISE\"/>
    </mc:Choice>
  </mc:AlternateContent>
  <bookViews>
    <workbookView xWindow="0" yWindow="0" windowWidth="23040" windowHeight="8244"/>
  </bookViews>
  <sheets>
    <sheet name="répartition surface" sheetId="1" r:id="rId1"/>
    <sheet name="calcul répartition " sheetId="2" r:id="rId2"/>
  </sheets>
  <definedNames>
    <definedName name="_xlnm.Print_Area" localSheetId="0">'répartition surface'!$A$1:$P$39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1" i="1" l="1"/>
  <c r="N21" i="1"/>
  <c r="A38" i="1"/>
  <c r="B38" i="1"/>
  <c r="F38" i="1" s="1"/>
  <c r="E38" i="1"/>
  <c r="J14" i="1" s="1"/>
  <c r="D38" i="1"/>
  <c r="C38" i="1"/>
  <c r="J7" i="1"/>
  <c r="M22" i="1"/>
  <c r="M23" i="1"/>
  <c r="M24" i="1"/>
  <c r="M25" i="1"/>
  <c r="M26" i="1"/>
  <c r="J22" i="1"/>
  <c r="H24" i="1"/>
  <c r="N24" i="1" s="1"/>
  <c r="G33" i="1"/>
  <c r="F32" i="1"/>
  <c r="F31" i="1"/>
  <c r="H16" i="1" l="1"/>
  <c r="J6" i="1"/>
  <c r="H8" i="1"/>
  <c r="K7" i="1"/>
  <c r="L7" i="1" s="1"/>
  <c r="H23" i="1"/>
  <c r="N23" i="1" s="1"/>
  <c r="H15" i="1"/>
  <c r="H7" i="1"/>
  <c r="J21" i="1"/>
  <c r="J13" i="1"/>
  <c r="H20" i="1"/>
  <c r="H12" i="1"/>
  <c r="J26" i="1"/>
  <c r="J18" i="1"/>
  <c r="J10" i="1"/>
  <c r="H5" i="1"/>
  <c r="H19" i="1"/>
  <c r="H11" i="1"/>
  <c r="J25" i="1"/>
  <c r="J17" i="1"/>
  <c r="J9" i="1"/>
  <c r="O24" i="1"/>
  <c r="H26" i="1"/>
  <c r="N26" i="1" s="1"/>
  <c r="H22" i="1"/>
  <c r="N22" i="1" s="1"/>
  <c r="H18" i="1"/>
  <c r="H14" i="1"/>
  <c r="K14" i="1" s="1"/>
  <c r="L14" i="1" s="1"/>
  <c r="H10" i="1"/>
  <c r="K10" i="1" s="1"/>
  <c r="L10" i="1" s="1"/>
  <c r="H6" i="1"/>
  <c r="J24" i="1"/>
  <c r="K24" i="1" s="1"/>
  <c r="L24" i="1" s="1"/>
  <c r="J20" i="1"/>
  <c r="J16" i="1"/>
  <c r="J12" i="1"/>
  <c r="J8" i="1"/>
  <c r="K8" i="1" s="1"/>
  <c r="L8" i="1" s="1"/>
  <c r="H25" i="1"/>
  <c r="N25" i="1" s="1"/>
  <c r="H21" i="1"/>
  <c r="H17" i="1"/>
  <c r="H13" i="1"/>
  <c r="H9" i="1"/>
  <c r="J5" i="1"/>
  <c r="J23" i="1"/>
  <c r="J19" i="1"/>
  <c r="J15" i="1"/>
  <c r="J11" i="1"/>
  <c r="M33" i="1"/>
  <c r="K11" i="1" l="1"/>
  <c r="L11" i="1" s="1"/>
  <c r="K5" i="1"/>
  <c r="L5" i="1" s="1"/>
  <c r="K16" i="1"/>
  <c r="L16" i="1" s="1"/>
  <c r="K15" i="1"/>
  <c r="L15" i="1" s="1"/>
  <c r="K20" i="1"/>
  <c r="L20" i="1" s="1"/>
  <c r="K13" i="1"/>
  <c r="L13" i="1" s="1"/>
  <c r="K18" i="1"/>
  <c r="L18" i="1" s="1"/>
  <c r="K23" i="1"/>
  <c r="L23" i="1" s="1"/>
  <c r="K9" i="1"/>
  <c r="L9" i="1" s="1"/>
  <c r="K19" i="1"/>
  <c r="L19" i="1" s="1"/>
  <c r="J33" i="1"/>
  <c r="K17" i="1"/>
  <c r="L17" i="1" s="1"/>
  <c r="K12" i="1"/>
  <c r="L12" i="1" s="1"/>
  <c r="H33" i="1"/>
  <c r="P22" i="1"/>
  <c r="K22" i="1"/>
  <c r="L22" i="1" s="1"/>
  <c r="K21" i="1"/>
  <c r="L21" i="1" s="1"/>
  <c r="K6" i="1"/>
  <c r="L6" i="1" s="1"/>
  <c r="K26" i="1"/>
  <c r="L26" i="1" s="1"/>
  <c r="K25" i="1"/>
  <c r="L25" i="1" s="1"/>
  <c r="O26" i="1" l="1"/>
  <c r="K33" i="1"/>
  <c r="O23" i="1"/>
  <c r="O22" i="1"/>
  <c r="N33" i="1"/>
  <c r="O21" i="1"/>
  <c r="O25" i="1"/>
</calcChain>
</file>

<file path=xl/sharedStrings.xml><?xml version="1.0" encoding="utf-8"?>
<sst xmlns="http://schemas.openxmlformats.org/spreadsheetml/2006/main" count="52" uniqueCount="48">
  <si>
    <t>Entreprise</t>
  </si>
  <si>
    <t>Surface totale m2</t>
  </si>
  <si>
    <t>contact</t>
  </si>
  <si>
    <t>adresse Postale</t>
  </si>
  <si>
    <t>tel</t>
  </si>
  <si>
    <t xml:space="preserve">e-mail </t>
  </si>
  <si>
    <t>SCI BYCOME 3D</t>
  </si>
  <si>
    <t>JTT - IPM - Blériot A1</t>
  </si>
  <si>
    <t>SCI JTT 2  (A2 Lindbergh)</t>
  </si>
  <si>
    <t>SCI St Exupéry (B1 St Exupéry) Perrin</t>
  </si>
  <si>
    <t>SCI St Exupéry (B2 St Exupéry) Perrin</t>
  </si>
  <si>
    <t>SCI St Exupéry (B3 St Exupéry) Perrin</t>
  </si>
  <si>
    <t>DUHAMEL (MD Diffusion)</t>
  </si>
  <si>
    <t>TELLMA</t>
  </si>
  <si>
    <t>AD QUALITE</t>
  </si>
  <si>
    <t>SCI JOAN</t>
  </si>
  <si>
    <t>SCI GRECA</t>
  </si>
  <si>
    <t>SCI SDBOT</t>
  </si>
  <si>
    <t>SCI LEGAY-HAZARD</t>
  </si>
  <si>
    <t>SCI MEDILABOOS</t>
  </si>
  <si>
    <t>SCI IVOIRE</t>
  </si>
  <si>
    <t>NORMANSEINE (LMI)</t>
  </si>
  <si>
    <t>ZETA (Auditech)</t>
  </si>
  <si>
    <t>AM 45 MR. BOURGEOIS</t>
  </si>
  <si>
    <t xml:space="preserve">AM 43 M. PERRAIN </t>
  </si>
  <si>
    <t>CO PRO LINDBERGH (SMI-SMG)</t>
  </si>
  <si>
    <t>parties communes (ASL Lindbergh)</t>
  </si>
  <si>
    <t>SCI Chambolle-Musigny A3 (Mermoz)</t>
  </si>
  <si>
    <t>total M2 hors parties communes</t>
  </si>
  <si>
    <t>total m2 VILLAGE CCI hors commun</t>
  </si>
  <si>
    <t>total m2 VILLAGE CCI avec commun</t>
  </si>
  <si>
    <t>total m2 Lindbergh hors commun</t>
  </si>
  <si>
    <t xml:space="preserve"> </t>
  </si>
  <si>
    <t>total m2 Lindbergh avec commun</t>
  </si>
  <si>
    <t>village Entreprise</t>
  </si>
  <si>
    <t>ch lindbergh</t>
  </si>
  <si>
    <t>total prévi 2020 à répartir ht</t>
  </si>
  <si>
    <t>calcul  part 2020/terrain</t>
  </si>
  <si>
    <t>coût si dissocié pour Adhérent Asl</t>
  </si>
  <si>
    <t>calcul  part 2020/terrain HT</t>
  </si>
  <si>
    <t>cumul par Terrain 2 ASL HT</t>
  </si>
  <si>
    <t>total ASL CCI + ASL Lindbergh seul</t>
  </si>
  <si>
    <t>% ASL Lindbergh</t>
  </si>
  <si>
    <t>% réparti</t>
  </si>
  <si>
    <t>coût membres ASL Lindbergh gestion dissociée</t>
  </si>
  <si>
    <t>total hors commun les 2 ASL</t>
  </si>
  <si>
    <t>total  avec communs les 2 ASL</t>
  </si>
  <si>
    <t>parties communes CCI VILLAGE ENTREPRISE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</si>
</sst>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0" fillId="2" borderId="0" xfId="0" applyFill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0" borderId="0" xfId="0" applyBorder="1"/>
    <xf numFmtId="0" fontId="0" fillId="0" borderId="0" xfId="0" applyAlignment="1">
      <alignment wrapText="1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5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2" fontId="0" fillId="0" borderId="0" xfId="0" applyNumberFormat="1"/>
    <xf numFmtId="9" fontId="0" fillId="0" borderId="0" xfId="1" applyFont="1"/>
    <xf numFmtId="0" fontId="0" fillId="4" borderId="0" xfId="0" applyFill="1" applyAlignment="1">
      <alignment horizontal="center"/>
    </xf>
    <xf numFmtId="0" fontId="0" fillId="4" borderId="0" xfId="0" applyFill="1" applyAlignment="1">
      <alignment wrapText="1"/>
    </xf>
    <xf numFmtId="0" fontId="0" fillId="4" borderId="0" xfId="0" applyFill="1"/>
    <xf numFmtId="2" fontId="0" fillId="4" borderId="0" xfId="0" applyNumberFormat="1" applyFill="1"/>
    <xf numFmtId="0" fontId="0" fillId="4" borderId="0" xfId="0" applyFill="1" applyBorder="1"/>
    <xf numFmtId="0" fontId="0" fillId="5" borderId="0" xfId="0" applyFill="1" applyAlignment="1">
      <alignment horizontal="center"/>
    </xf>
    <xf numFmtId="0" fontId="0" fillId="5" borderId="0" xfId="0" applyFill="1" applyAlignment="1">
      <alignment wrapText="1"/>
    </xf>
    <xf numFmtId="0" fontId="0" fillId="5" borderId="0" xfId="0" applyFill="1"/>
    <xf numFmtId="2" fontId="0" fillId="5" borderId="0" xfId="0" applyNumberFormat="1" applyFill="1"/>
    <xf numFmtId="0" fontId="0" fillId="6" borderId="0" xfId="0" applyFill="1"/>
    <xf numFmtId="0" fontId="0" fillId="6" borderId="0" xfId="0" applyFill="1" applyAlignment="1">
      <alignment wrapText="1"/>
    </xf>
    <xf numFmtId="2" fontId="0" fillId="6" borderId="0" xfId="0" applyNumberFormat="1" applyFill="1"/>
    <xf numFmtId="9" fontId="0" fillId="6" borderId="0" xfId="1" applyFont="1" applyFill="1"/>
    <xf numFmtId="14" fontId="0" fillId="0" borderId="0" xfId="0" applyNumberForma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38"/>
  <sheetViews>
    <sheetView tabSelected="1" workbookViewId="0">
      <pane xSplit="1" topLeftCell="B1" activePane="topRight" state="frozen"/>
      <selection pane="topRight" activeCell="B1" sqref="A1:P39"/>
    </sheetView>
  </sheetViews>
  <sheetFormatPr baseColWidth="10" defaultRowHeight="14.4" x14ac:dyDescent="0.3"/>
  <cols>
    <col min="1" max="1" width="31.21875" bestFit="1" customWidth="1"/>
    <col min="2" max="2" width="15.5546875" bestFit="1" customWidth="1"/>
    <col min="3" max="3" width="16.33203125" bestFit="1" customWidth="1"/>
    <col min="4" max="4" width="11.33203125" customWidth="1"/>
    <col min="5" max="5" width="16.5546875" bestFit="1" customWidth="1"/>
    <col min="6" max="6" width="15.44140625" bestFit="1" customWidth="1"/>
    <col min="7" max="7" width="9.33203125" bestFit="1" customWidth="1"/>
    <col min="8" max="8" width="11.21875" bestFit="1" customWidth="1"/>
    <col min="9" max="9" width="9.33203125" bestFit="1" customWidth="1"/>
    <col min="10" max="10" width="11.21875" bestFit="1" customWidth="1"/>
    <col min="13" max="13" width="11.21875" bestFit="1" customWidth="1"/>
  </cols>
  <sheetData>
    <row r="2" spans="1:16" x14ac:dyDescent="0.3">
      <c r="A2" s="33">
        <v>44109</v>
      </c>
    </row>
    <row r="3" spans="1:16" x14ac:dyDescent="0.3">
      <c r="G3" s="20" t="s">
        <v>34</v>
      </c>
      <c r="H3" s="20"/>
      <c r="I3" s="25" t="s">
        <v>35</v>
      </c>
      <c r="J3" s="25"/>
      <c r="M3" s="29" t="s">
        <v>44</v>
      </c>
      <c r="N3" s="29"/>
      <c r="O3" s="29"/>
      <c r="P3" s="29"/>
    </row>
    <row r="4" spans="1:16" s="7" customFormat="1" ht="57.6" x14ac:dyDescent="0.3">
      <c r="A4" s="7" t="s">
        <v>0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1</v>
      </c>
      <c r="G4" s="21" t="s">
        <v>36</v>
      </c>
      <c r="H4" s="21" t="s">
        <v>37</v>
      </c>
      <c r="I4" s="26" t="s">
        <v>36</v>
      </c>
      <c r="J4" s="26" t="s">
        <v>39</v>
      </c>
      <c r="K4" s="7" t="s">
        <v>40</v>
      </c>
      <c r="L4" s="7" t="s">
        <v>43</v>
      </c>
      <c r="M4" s="30" t="s">
        <v>38</v>
      </c>
      <c r="N4" s="30" t="s">
        <v>41</v>
      </c>
      <c r="O4" s="30" t="s">
        <v>42</v>
      </c>
      <c r="P4" s="30"/>
    </row>
    <row r="5" spans="1:16" x14ac:dyDescent="0.3">
      <c r="A5" t="s">
        <v>6</v>
      </c>
      <c r="F5">
        <v>6000</v>
      </c>
      <c r="G5" s="22">
        <v>6785.64</v>
      </c>
      <c r="H5" s="23">
        <f>G5/$E$38*F5</f>
        <v>872.43319690573651</v>
      </c>
      <c r="I5" s="27">
        <v>3300</v>
      </c>
      <c r="J5" s="28">
        <f>I5/$E$38*F5</f>
        <v>424.28268369511648</v>
      </c>
      <c r="K5" s="18">
        <f>J5+H5</f>
        <v>1296.7158806008529</v>
      </c>
      <c r="L5" s="19">
        <f>(K5-H5)/H5</f>
        <v>0.48632111341008344</v>
      </c>
      <c r="M5" s="29"/>
      <c r="N5" s="29"/>
      <c r="O5" s="29"/>
      <c r="P5" s="29"/>
    </row>
    <row r="6" spans="1:16" x14ac:dyDescent="0.3">
      <c r="A6" t="s">
        <v>7</v>
      </c>
      <c r="F6">
        <v>1858</v>
      </c>
      <c r="G6" s="22">
        <v>6785.64</v>
      </c>
      <c r="H6" s="23">
        <f t="shared" ref="H6:H26" si="0">G6/$E$38*F6</f>
        <v>270.16347997514305</v>
      </c>
      <c r="I6" s="27">
        <v>3300</v>
      </c>
      <c r="J6" s="28">
        <f t="shared" ref="J6:J26" si="1">I6/$E$38*F6</f>
        <v>131.3862043842544</v>
      </c>
      <c r="K6" s="18">
        <f t="shared" ref="K6:K26" si="2">J6+H6</f>
        <v>401.54968435939747</v>
      </c>
      <c r="L6" s="19">
        <f t="shared" ref="L6:L26" si="3">(K6-H6)/H6</f>
        <v>0.48632111341008372</v>
      </c>
      <c r="M6" s="29"/>
      <c r="N6" s="29"/>
      <c r="O6" s="29"/>
      <c r="P6" s="29"/>
    </row>
    <row r="7" spans="1:16" x14ac:dyDescent="0.3">
      <c r="A7" t="s">
        <v>8</v>
      </c>
      <c r="F7">
        <v>1858</v>
      </c>
      <c r="G7" s="22">
        <v>6785.64</v>
      </c>
      <c r="H7" s="23">
        <f t="shared" si="0"/>
        <v>270.16347997514305</v>
      </c>
      <c r="I7" s="27">
        <v>3300</v>
      </c>
      <c r="J7" s="28">
        <f t="shared" si="1"/>
        <v>131.3862043842544</v>
      </c>
      <c r="K7" s="18">
        <f t="shared" si="2"/>
        <v>401.54968435939747</v>
      </c>
      <c r="L7" s="19">
        <f t="shared" si="3"/>
        <v>0.48632111341008372</v>
      </c>
      <c r="M7" s="29"/>
      <c r="N7" s="29"/>
      <c r="O7" s="29"/>
      <c r="P7" s="29"/>
    </row>
    <row r="8" spans="1:16" x14ac:dyDescent="0.3">
      <c r="A8" t="s">
        <v>27</v>
      </c>
      <c r="F8">
        <v>1858</v>
      </c>
      <c r="G8" s="22">
        <v>6785.64</v>
      </c>
      <c r="H8" s="23">
        <f t="shared" si="0"/>
        <v>270.16347997514305</v>
      </c>
      <c r="I8" s="27">
        <v>3300</v>
      </c>
      <c r="J8" s="28">
        <f t="shared" si="1"/>
        <v>131.3862043842544</v>
      </c>
      <c r="K8" s="18">
        <f t="shared" si="2"/>
        <v>401.54968435939747</v>
      </c>
      <c r="L8" s="19">
        <f t="shared" si="3"/>
        <v>0.48632111341008372</v>
      </c>
      <c r="M8" s="29"/>
      <c r="N8" s="29"/>
      <c r="O8" s="29"/>
      <c r="P8" s="29"/>
    </row>
    <row r="9" spans="1:16" x14ac:dyDescent="0.3">
      <c r="A9" t="s">
        <v>9</v>
      </c>
      <c r="F9">
        <v>1858</v>
      </c>
      <c r="G9" s="22">
        <v>6785.64</v>
      </c>
      <c r="H9" s="23">
        <f t="shared" si="0"/>
        <v>270.16347997514305</v>
      </c>
      <c r="I9" s="27">
        <v>3300</v>
      </c>
      <c r="J9" s="28">
        <f t="shared" si="1"/>
        <v>131.3862043842544</v>
      </c>
      <c r="K9" s="18">
        <f t="shared" si="2"/>
        <v>401.54968435939747</v>
      </c>
      <c r="L9" s="19">
        <f t="shared" si="3"/>
        <v>0.48632111341008372</v>
      </c>
      <c r="M9" s="29"/>
      <c r="N9" s="29"/>
      <c r="O9" s="29"/>
      <c r="P9" s="29"/>
    </row>
    <row r="10" spans="1:16" x14ac:dyDescent="0.3">
      <c r="A10" t="s">
        <v>10</v>
      </c>
      <c r="F10">
        <v>1858</v>
      </c>
      <c r="G10" s="22">
        <v>6785.64</v>
      </c>
      <c r="H10" s="23">
        <f t="shared" si="0"/>
        <v>270.16347997514305</v>
      </c>
      <c r="I10" s="27">
        <v>3300</v>
      </c>
      <c r="J10" s="28">
        <f t="shared" si="1"/>
        <v>131.3862043842544</v>
      </c>
      <c r="K10" s="18">
        <f t="shared" si="2"/>
        <v>401.54968435939747</v>
      </c>
      <c r="L10" s="19">
        <f t="shared" si="3"/>
        <v>0.48632111341008372</v>
      </c>
      <c r="M10" s="29"/>
      <c r="N10" s="29"/>
      <c r="O10" s="29"/>
      <c r="P10" s="29"/>
    </row>
    <row r="11" spans="1:16" x14ac:dyDescent="0.3">
      <c r="A11" t="s">
        <v>11</v>
      </c>
      <c r="F11">
        <v>1858</v>
      </c>
      <c r="G11" s="22">
        <v>6785.64</v>
      </c>
      <c r="H11" s="23">
        <f t="shared" si="0"/>
        <v>270.16347997514305</v>
      </c>
      <c r="I11" s="27">
        <v>3300</v>
      </c>
      <c r="J11" s="28">
        <f t="shared" si="1"/>
        <v>131.3862043842544</v>
      </c>
      <c r="K11" s="18">
        <f t="shared" si="2"/>
        <v>401.54968435939747</v>
      </c>
      <c r="L11" s="19">
        <f t="shared" si="3"/>
        <v>0.48632111341008372</v>
      </c>
      <c r="M11" s="29"/>
      <c r="N11" s="29"/>
      <c r="O11" s="29"/>
      <c r="P11" s="29"/>
    </row>
    <row r="12" spans="1:16" x14ac:dyDescent="0.3">
      <c r="A12" t="s">
        <v>12</v>
      </c>
      <c r="F12">
        <v>2168</v>
      </c>
      <c r="G12" s="22">
        <v>6785.64</v>
      </c>
      <c r="H12" s="23">
        <f t="shared" si="0"/>
        <v>315.23919514860614</v>
      </c>
      <c r="I12" s="27">
        <v>3300</v>
      </c>
      <c r="J12" s="28">
        <f t="shared" si="1"/>
        <v>153.30747637516876</v>
      </c>
      <c r="K12" s="18">
        <f t="shared" si="2"/>
        <v>468.54667152377488</v>
      </c>
      <c r="L12" s="19">
        <f t="shared" si="3"/>
        <v>0.48632111341008349</v>
      </c>
      <c r="M12" s="29"/>
      <c r="N12" s="29"/>
      <c r="O12" s="29"/>
      <c r="P12" s="29"/>
    </row>
    <row r="13" spans="1:16" x14ac:dyDescent="0.3">
      <c r="A13" t="s">
        <v>13</v>
      </c>
      <c r="F13">
        <v>1072</v>
      </c>
      <c r="G13" s="22">
        <v>6785.64</v>
      </c>
      <c r="H13" s="23">
        <f t="shared" si="0"/>
        <v>155.87473118049158</v>
      </c>
      <c r="I13" s="27">
        <v>3300</v>
      </c>
      <c r="J13" s="28">
        <f t="shared" si="1"/>
        <v>75.805172820194144</v>
      </c>
      <c r="K13" s="18">
        <f t="shared" si="2"/>
        <v>231.67990400068572</v>
      </c>
      <c r="L13" s="19">
        <f t="shared" si="3"/>
        <v>0.48632111341008361</v>
      </c>
      <c r="M13" s="29"/>
      <c r="N13" s="29"/>
      <c r="O13" s="29"/>
      <c r="P13" s="29"/>
    </row>
    <row r="14" spans="1:16" x14ac:dyDescent="0.3">
      <c r="A14" t="s">
        <v>14</v>
      </c>
      <c r="F14">
        <v>2330</v>
      </c>
      <c r="G14" s="22">
        <v>6785.64</v>
      </c>
      <c r="H14" s="23">
        <f t="shared" si="0"/>
        <v>338.79489146506103</v>
      </c>
      <c r="I14" s="27">
        <v>3300</v>
      </c>
      <c r="J14" s="28">
        <f t="shared" si="1"/>
        <v>164.7631088349369</v>
      </c>
      <c r="K14" s="18">
        <f t="shared" si="2"/>
        <v>503.55800029999796</v>
      </c>
      <c r="L14" s="19">
        <f t="shared" si="3"/>
        <v>0.48632111341008366</v>
      </c>
      <c r="M14" s="29"/>
      <c r="N14" s="29"/>
      <c r="O14" s="29"/>
      <c r="P14" s="29"/>
    </row>
    <row r="15" spans="1:16" x14ac:dyDescent="0.3">
      <c r="A15" t="s">
        <v>15</v>
      </c>
      <c r="F15">
        <v>2800</v>
      </c>
      <c r="G15" s="22">
        <v>6785.64</v>
      </c>
      <c r="H15" s="23">
        <f t="shared" si="0"/>
        <v>407.13549188934371</v>
      </c>
      <c r="I15" s="27">
        <v>3300</v>
      </c>
      <c r="J15" s="28">
        <f t="shared" si="1"/>
        <v>197.99858572438768</v>
      </c>
      <c r="K15" s="18">
        <f t="shared" si="2"/>
        <v>605.13407761373139</v>
      </c>
      <c r="L15" s="19">
        <f t="shared" si="3"/>
        <v>0.48632111341008355</v>
      </c>
      <c r="M15" s="29"/>
      <c r="N15" s="29"/>
      <c r="O15" s="29"/>
      <c r="P15" s="29"/>
    </row>
    <row r="16" spans="1:16" x14ac:dyDescent="0.3">
      <c r="A16" t="s">
        <v>16</v>
      </c>
      <c r="F16">
        <v>3499</v>
      </c>
      <c r="G16" s="22">
        <v>6785.64</v>
      </c>
      <c r="H16" s="23">
        <f t="shared" si="0"/>
        <v>508.77395932886202</v>
      </c>
      <c r="I16" s="27">
        <v>3300</v>
      </c>
      <c r="J16" s="28">
        <f t="shared" si="1"/>
        <v>247.42751837486875</v>
      </c>
      <c r="K16" s="18">
        <f t="shared" si="2"/>
        <v>756.2014777037308</v>
      </c>
      <c r="L16" s="19">
        <f t="shared" si="3"/>
        <v>0.48632111341008361</v>
      </c>
      <c r="M16" s="29"/>
      <c r="N16" s="29"/>
      <c r="O16" s="29"/>
      <c r="P16" s="29"/>
    </row>
    <row r="17" spans="1:16" x14ac:dyDescent="0.3">
      <c r="A17" t="s">
        <v>17</v>
      </c>
      <c r="F17">
        <v>400</v>
      </c>
      <c r="G17" s="22">
        <v>6785.64</v>
      </c>
      <c r="H17" s="23">
        <f t="shared" si="0"/>
        <v>58.1622131270491</v>
      </c>
      <c r="I17" s="27">
        <v>3300</v>
      </c>
      <c r="J17" s="28">
        <f t="shared" si="1"/>
        <v>28.285512246341099</v>
      </c>
      <c r="K17" s="18">
        <f t="shared" si="2"/>
        <v>86.447725373390199</v>
      </c>
      <c r="L17" s="19">
        <f t="shared" si="3"/>
        <v>0.48632111341008361</v>
      </c>
      <c r="M17" s="29"/>
      <c r="N17" s="29"/>
      <c r="O17" s="29"/>
      <c r="P17" s="29"/>
    </row>
    <row r="18" spans="1:16" x14ac:dyDescent="0.3">
      <c r="A18" t="s">
        <v>18</v>
      </c>
      <c r="F18">
        <v>266</v>
      </c>
      <c r="G18" s="22">
        <v>6785.64</v>
      </c>
      <c r="H18" s="23">
        <f t="shared" si="0"/>
        <v>38.677871729487649</v>
      </c>
      <c r="I18" s="27">
        <v>3300</v>
      </c>
      <c r="J18" s="28">
        <f t="shared" si="1"/>
        <v>18.809865643816831</v>
      </c>
      <c r="K18" s="18">
        <f t="shared" si="2"/>
        <v>57.487737373304483</v>
      </c>
      <c r="L18" s="19">
        <f t="shared" si="3"/>
        <v>0.48632111341008377</v>
      </c>
      <c r="M18" s="29"/>
      <c r="N18" s="29"/>
      <c r="O18" s="29"/>
      <c r="P18" s="29"/>
    </row>
    <row r="19" spans="1:16" x14ac:dyDescent="0.3">
      <c r="A19" t="s">
        <v>19</v>
      </c>
      <c r="F19">
        <v>834</v>
      </c>
      <c r="G19" s="22">
        <v>6785.64</v>
      </c>
      <c r="H19" s="23">
        <f t="shared" si="0"/>
        <v>121.26821436989738</v>
      </c>
      <c r="I19" s="27">
        <v>3300</v>
      </c>
      <c r="J19" s="28">
        <f t="shared" si="1"/>
        <v>58.975293033621192</v>
      </c>
      <c r="K19" s="18">
        <f t="shared" si="2"/>
        <v>180.24350740351858</v>
      </c>
      <c r="L19" s="19">
        <f t="shared" si="3"/>
        <v>0.48632111341008366</v>
      </c>
      <c r="M19" s="29"/>
      <c r="N19" s="29"/>
      <c r="O19" s="29"/>
      <c r="P19" s="29"/>
    </row>
    <row r="20" spans="1:16" x14ac:dyDescent="0.3">
      <c r="A20" t="s">
        <v>20</v>
      </c>
      <c r="F20">
        <v>500</v>
      </c>
      <c r="G20" s="22">
        <v>6785.64</v>
      </c>
      <c r="H20" s="23">
        <f t="shared" si="0"/>
        <v>72.702766408811371</v>
      </c>
      <c r="I20" s="27">
        <v>3300</v>
      </c>
      <c r="J20" s="28">
        <f t="shared" si="1"/>
        <v>35.356890307926371</v>
      </c>
      <c r="K20" s="18">
        <f t="shared" si="2"/>
        <v>108.05965671673775</v>
      </c>
      <c r="L20" s="19">
        <f t="shared" si="3"/>
        <v>0.48632111341008372</v>
      </c>
      <c r="M20" s="29"/>
      <c r="N20" s="29"/>
      <c r="O20" s="29"/>
      <c r="P20" s="29"/>
    </row>
    <row r="21" spans="1:16" x14ac:dyDescent="0.3">
      <c r="A21" t="s">
        <v>21</v>
      </c>
      <c r="F21">
        <v>2031</v>
      </c>
      <c r="G21" s="22">
        <v>6785.64</v>
      </c>
      <c r="H21" s="23">
        <f t="shared" si="0"/>
        <v>295.3186371525918</v>
      </c>
      <c r="I21" s="27">
        <v>3300</v>
      </c>
      <c r="J21" s="28">
        <f t="shared" si="1"/>
        <v>143.61968843079694</v>
      </c>
      <c r="K21" s="18">
        <f>J21+H21</f>
        <v>438.93832558338875</v>
      </c>
      <c r="L21" s="19">
        <f t="shared" si="3"/>
        <v>0.48632111341008366</v>
      </c>
      <c r="M21" s="31">
        <f>I21/$C$38*F21</f>
        <v>428.26198083067089</v>
      </c>
      <c r="N21" s="31">
        <f>H21+M21</f>
        <v>723.58061798326275</v>
      </c>
      <c r="O21" s="32">
        <f>(N21-K21)/K21</f>
        <v>0.64847901358706517</v>
      </c>
      <c r="P21" s="29"/>
    </row>
    <row r="22" spans="1:16" x14ac:dyDescent="0.3">
      <c r="A22" t="s">
        <v>22</v>
      </c>
      <c r="F22">
        <v>717</v>
      </c>
      <c r="G22" s="22">
        <v>6785.64</v>
      </c>
      <c r="H22" s="23">
        <f t="shared" si="0"/>
        <v>104.25576703023552</v>
      </c>
      <c r="I22" s="27">
        <v>3300</v>
      </c>
      <c r="J22" s="28">
        <f t="shared" si="1"/>
        <v>50.70178070156642</v>
      </c>
      <c r="K22" s="18">
        <f t="shared" si="2"/>
        <v>154.95754773180192</v>
      </c>
      <c r="L22" s="19">
        <f t="shared" si="3"/>
        <v>0.48632111341008344</v>
      </c>
      <c r="M22" s="31">
        <f t="shared" ref="M22:M26" si="4">I22/$C$38*F22</f>
        <v>151.18849840255589</v>
      </c>
      <c r="N22" s="31">
        <f t="shared" ref="N22:N26" si="5">H22+M22</f>
        <v>255.44426543279141</v>
      </c>
      <c r="O22" s="32">
        <f t="shared" ref="O22:O26" si="6">(N22-K22)/K22</f>
        <v>0.64847901358706517</v>
      </c>
      <c r="P22" s="31">
        <f>SUM(N22:N23)</f>
        <v>1764.5961599562283</v>
      </c>
    </row>
    <row r="23" spans="1:16" x14ac:dyDescent="0.3">
      <c r="A23" t="s">
        <v>22</v>
      </c>
      <c r="F23">
        <v>4236</v>
      </c>
      <c r="G23" s="22">
        <v>6785.64</v>
      </c>
      <c r="H23" s="23">
        <f t="shared" si="0"/>
        <v>615.93783701544999</v>
      </c>
      <c r="I23" s="27">
        <v>3300</v>
      </c>
      <c r="J23" s="28">
        <f t="shared" si="1"/>
        <v>299.54357468875224</v>
      </c>
      <c r="K23" s="18">
        <f t="shared" si="2"/>
        <v>915.48141170420217</v>
      </c>
      <c r="L23" s="19">
        <f t="shared" si="3"/>
        <v>0.48632111341008349</v>
      </c>
      <c r="M23" s="31">
        <f t="shared" si="4"/>
        <v>893.21405750798715</v>
      </c>
      <c r="N23" s="31">
        <f t="shared" si="5"/>
        <v>1509.151894523437</v>
      </c>
      <c r="O23" s="32">
        <f t="shared" si="6"/>
        <v>0.64847901358706506</v>
      </c>
      <c r="P23" s="29"/>
    </row>
    <row r="24" spans="1:16" x14ac:dyDescent="0.3">
      <c r="A24" t="s">
        <v>23</v>
      </c>
      <c r="F24">
        <v>1270</v>
      </c>
      <c r="G24" s="22">
        <v>6785.64</v>
      </c>
      <c r="H24" s="23">
        <f t="shared" si="0"/>
        <v>184.66502667838088</v>
      </c>
      <c r="I24" s="27">
        <v>3300</v>
      </c>
      <c r="J24" s="28">
        <f t="shared" si="1"/>
        <v>89.806501382132993</v>
      </c>
      <c r="K24" s="18">
        <f t="shared" si="2"/>
        <v>274.47152806051389</v>
      </c>
      <c r="L24" s="19">
        <f t="shared" si="3"/>
        <v>0.48632111341008372</v>
      </c>
      <c r="M24" s="31">
        <f t="shared" si="4"/>
        <v>267.7955271565495</v>
      </c>
      <c r="N24" s="31">
        <f t="shared" si="5"/>
        <v>452.46055383493035</v>
      </c>
      <c r="O24" s="32">
        <f t="shared" si="6"/>
        <v>0.64847901358706495</v>
      </c>
      <c r="P24" s="29"/>
    </row>
    <row r="25" spans="1:16" x14ac:dyDescent="0.3">
      <c r="A25" t="s">
        <v>24</v>
      </c>
      <c r="F25">
        <v>3569</v>
      </c>
      <c r="G25" s="22">
        <v>6785.64</v>
      </c>
      <c r="H25" s="23">
        <f t="shared" si="0"/>
        <v>518.95234662609562</v>
      </c>
      <c r="I25" s="27">
        <v>3300</v>
      </c>
      <c r="J25" s="28">
        <f t="shared" si="1"/>
        <v>252.37748301797845</v>
      </c>
      <c r="K25" s="18">
        <f t="shared" si="2"/>
        <v>771.32982964407404</v>
      </c>
      <c r="L25" s="19">
        <f t="shared" si="3"/>
        <v>0.48632111341008349</v>
      </c>
      <c r="M25" s="31">
        <f t="shared" si="4"/>
        <v>752.56869009584659</v>
      </c>
      <c r="N25" s="31">
        <f t="shared" si="5"/>
        <v>1271.5210367219422</v>
      </c>
      <c r="O25" s="32">
        <f t="shared" si="6"/>
        <v>0.64847901358706517</v>
      </c>
      <c r="P25" s="29"/>
    </row>
    <row r="26" spans="1:16" x14ac:dyDescent="0.3">
      <c r="A26" t="s">
        <v>25</v>
      </c>
      <c r="F26">
        <v>3827</v>
      </c>
      <c r="G26" s="22">
        <v>6785.64</v>
      </c>
      <c r="H26" s="23">
        <f t="shared" si="0"/>
        <v>556.46697409304227</v>
      </c>
      <c r="I26" s="27">
        <v>3300</v>
      </c>
      <c r="J26" s="28">
        <f t="shared" si="1"/>
        <v>270.62163841686845</v>
      </c>
      <c r="K26" s="18">
        <f t="shared" si="2"/>
        <v>827.08861250991072</v>
      </c>
      <c r="L26" s="19">
        <f t="shared" si="3"/>
        <v>0.48632111341008361</v>
      </c>
      <c r="M26" s="31">
        <f t="shared" si="4"/>
        <v>806.97124600638972</v>
      </c>
      <c r="N26" s="31">
        <f t="shared" si="5"/>
        <v>1363.4382200994319</v>
      </c>
      <c r="O26" s="32">
        <f t="shared" si="6"/>
        <v>0.64847901358706506</v>
      </c>
      <c r="P26" s="29"/>
    </row>
    <row r="27" spans="1:16" x14ac:dyDescent="0.3">
      <c r="A27" t="s">
        <v>26</v>
      </c>
      <c r="F27" s="2">
        <v>554</v>
      </c>
      <c r="G27" s="24"/>
      <c r="H27" s="24"/>
      <c r="I27" s="27"/>
      <c r="J27" s="27"/>
      <c r="M27" s="29"/>
      <c r="N27" s="29"/>
      <c r="O27" s="29"/>
      <c r="P27" s="29"/>
    </row>
    <row r="28" spans="1:16" x14ac:dyDescent="0.3">
      <c r="A28" t="s">
        <v>26</v>
      </c>
      <c r="E28" s="5">
        <v>2808</v>
      </c>
      <c r="F28" s="3">
        <v>904</v>
      </c>
      <c r="G28" s="24"/>
      <c r="H28" s="24"/>
      <c r="I28" s="27"/>
      <c r="J28" s="27"/>
      <c r="M28" s="29"/>
      <c r="N28" s="29"/>
      <c r="O28" s="29"/>
      <c r="P28" s="29"/>
    </row>
    <row r="29" spans="1:16" x14ac:dyDescent="0.3">
      <c r="A29" t="s">
        <v>26</v>
      </c>
      <c r="F29" s="4">
        <v>1350</v>
      </c>
      <c r="G29" s="22"/>
      <c r="H29" s="22"/>
      <c r="I29" s="27"/>
      <c r="J29" s="27"/>
      <c r="M29" s="29"/>
      <c r="N29" s="29"/>
      <c r="O29" s="29"/>
      <c r="P29" s="29"/>
    </row>
    <row r="30" spans="1:16" x14ac:dyDescent="0.3">
      <c r="A30" t="s">
        <v>47</v>
      </c>
      <c r="F30" s="1">
        <v>2771</v>
      </c>
      <c r="G30" s="22"/>
      <c r="H30" s="22"/>
      <c r="I30" s="27"/>
      <c r="J30" s="27"/>
      <c r="M30" s="29"/>
      <c r="N30" s="29"/>
      <c r="O30" s="29"/>
      <c r="P30" s="29"/>
    </row>
    <row r="31" spans="1:16" x14ac:dyDescent="0.3">
      <c r="F31">
        <f>SUM(F5:F30)</f>
        <v>52246</v>
      </c>
      <c r="G31" s="22"/>
      <c r="H31" s="22"/>
      <c r="I31" s="27"/>
      <c r="J31" s="27"/>
      <c r="M31" s="29"/>
      <c r="N31" s="29"/>
      <c r="O31" s="29"/>
      <c r="P31" s="29"/>
    </row>
    <row r="32" spans="1:16" x14ac:dyDescent="0.3">
      <c r="A32" t="s">
        <v>28</v>
      </c>
      <c r="F32">
        <f>SUM(F5:F26)</f>
        <v>46667</v>
      </c>
      <c r="G32" s="22"/>
      <c r="H32" s="22"/>
      <c r="I32" s="27"/>
      <c r="J32" s="27"/>
      <c r="M32" s="31" t="s">
        <v>32</v>
      </c>
      <c r="N32" s="29"/>
      <c r="O32" s="29"/>
      <c r="P32" s="29"/>
    </row>
    <row r="33" spans="1:16" x14ac:dyDescent="0.3">
      <c r="G33" s="22">
        <f>A38+C38</f>
        <v>46667</v>
      </c>
      <c r="H33" s="23">
        <f>SUM(H5:H26)</f>
        <v>6785.64</v>
      </c>
      <c r="I33" s="27"/>
      <c r="J33" s="28">
        <f>SUM(J5:J32)</f>
        <v>3300</v>
      </c>
      <c r="K33" s="18">
        <f>J33+H33</f>
        <v>10085.64</v>
      </c>
      <c r="M33" s="29">
        <f>SUM(M5:M32)</f>
        <v>3299.9999999999995</v>
      </c>
      <c r="N33" s="31">
        <f>SUM(N21:N32)</f>
        <v>5575.5965885957958</v>
      </c>
      <c r="O33" s="29"/>
      <c r="P33" s="29"/>
    </row>
    <row r="34" spans="1:16" ht="15" thickBot="1" x14ac:dyDescent="0.35"/>
    <row r="35" spans="1:16" ht="57.6" x14ac:dyDescent="0.3">
      <c r="A35" s="13" t="s">
        <v>29</v>
      </c>
      <c r="B35" s="14" t="s">
        <v>30</v>
      </c>
      <c r="C35" s="14" t="s">
        <v>31</v>
      </c>
      <c r="D35" s="15" t="s">
        <v>33</v>
      </c>
      <c r="E35" s="16" t="s">
        <v>45</v>
      </c>
      <c r="F35" s="17" t="s">
        <v>46</v>
      </c>
    </row>
    <row r="36" spans="1:16" x14ac:dyDescent="0.3">
      <c r="A36" s="8"/>
      <c r="B36" s="6"/>
      <c r="C36" s="6"/>
      <c r="D36" s="9"/>
      <c r="E36" s="8"/>
      <c r="F36" s="9"/>
    </row>
    <row r="37" spans="1:16" x14ac:dyDescent="0.3">
      <c r="A37" s="8"/>
      <c r="B37" s="6"/>
      <c r="C37" s="6"/>
      <c r="D37" s="9"/>
      <c r="E37" s="8"/>
      <c r="F37" s="9"/>
    </row>
    <row r="38" spans="1:16" ht="15" thickBot="1" x14ac:dyDescent="0.35">
      <c r="A38" s="10">
        <f>SUM(F5:F20)</f>
        <v>31017</v>
      </c>
      <c r="B38" s="11">
        <f>A38+F30</f>
        <v>33788</v>
      </c>
      <c r="C38" s="11">
        <f>SUM(F21:F26)</f>
        <v>15650</v>
      </c>
      <c r="D38" s="12">
        <f>SUM(F21:F29)</f>
        <v>18458</v>
      </c>
      <c r="E38" s="10">
        <f>A38+C38</f>
        <v>46667</v>
      </c>
      <c r="F38" s="12">
        <f>B38+D38</f>
        <v>52246</v>
      </c>
    </row>
  </sheetData>
  <mergeCells count="2">
    <mergeCell ref="G3:H3"/>
    <mergeCell ref="I3:J3"/>
  </mergeCells>
  <pageMargins left="0.25" right="0.25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répartition surface</vt:lpstr>
      <vt:lpstr>calcul répartition </vt:lpstr>
      <vt:lpstr>'répartition surface'!Zone_d_impression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Veronique ROUSSEL</dc:creator>
  <cp:lastModifiedBy>Veronique ROUSSEL</cp:lastModifiedBy>
  <cp:lastPrinted>2020-10-05T16:21:13Z</cp:lastPrinted>
  <dcterms:created xsi:type="dcterms:W3CDTF">2020-10-05T14:47:56Z</dcterms:created>
  <dcterms:modified xsi:type="dcterms:W3CDTF">2020-10-05T16:45:01Z</dcterms:modified>
</cp:coreProperties>
</file>