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LOYER\"/>
    </mc:Choice>
  </mc:AlternateContent>
  <bookViews>
    <workbookView xWindow="0" yWindow="0" windowWidth="23040" windowHeight="8832" activeTab="1"/>
  </bookViews>
  <sheets>
    <sheet name="Feuil1" sheetId="1" r:id="rId1"/>
    <sheet name="débours - charges" sheetId="2" r:id="rId2"/>
  </sheets>
  <definedNames>
    <definedName name="_xlnm.Print_Area" localSheetId="0">Feuil1!$A$1:$I$29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8" i="2"/>
  <c r="D25" i="1" l="1"/>
  <c r="I17" i="1"/>
  <c r="D26" i="1"/>
  <c r="D23" i="1"/>
  <c r="D22" i="1"/>
  <c r="I16" i="1"/>
  <c r="I14" i="1"/>
  <c r="G4" i="1"/>
  <c r="F4" i="1"/>
  <c r="H14" i="1"/>
  <c r="H12" i="1"/>
  <c r="C8" i="1"/>
</calcChain>
</file>

<file path=xl/sharedStrings.xml><?xml version="1.0" encoding="utf-8"?>
<sst xmlns="http://schemas.openxmlformats.org/spreadsheetml/2006/main" count="55" uniqueCount="50">
  <si>
    <t>remboursement mensuel CIC sur 12 ans</t>
  </si>
  <si>
    <t xml:space="preserve">estimation loyer REALESTATE </t>
  </si>
  <si>
    <t xml:space="preserve">pour 1570 m2 =&gt; </t>
  </si>
  <si>
    <t>annuel</t>
  </si>
  <si>
    <t>Rbt Roussel</t>
  </si>
  <si>
    <t>emprunt</t>
  </si>
  <si>
    <t>tous frais inclus et plus values et travaux aménagement</t>
  </si>
  <si>
    <t>HT</t>
  </si>
  <si>
    <t xml:space="preserve"> </t>
  </si>
  <si>
    <t>totalité payé par Zeta (hors travaux auditech)</t>
  </si>
  <si>
    <t>Rbt Auditech</t>
  </si>
  <si>
    <t>total HT</t>
  </si>
  <si>
    <t>Rbt Helios sur 12 ans, 1 %,</t>
  </si>
  <si>
    <t>remboursement mensuel</t>
  </si>
  <si>
    <t>assurance emprunteur SL 2 têtes 50 % rbt mensuel</t>
  </si>
  <si>
    <t>mensuel</t>
  </si>
  <si>
    <t>Loyer</t>
  </si>
  <si>
    <t xml:space="preserve">Coût totalité du projet : </t>
  </si>
  <si>
    <t>prov. Charges foncières Mensuel</t>
  </si>
  <si>
    <t>Provision charges foncières Mensuelle</t>
  </si>
  <si>
    <t>total annuel</t>
  </si>
  <si>
    <t>Prévisionnel Loyer 2018</t>
  </si>
  <si>
    <t>locaux actuel Loyer Mensuel</t>
  </si>
  <si>
    <t>locaux Ch. Lindberth</t>
  </si>
  <si>
    <t>Prov charges  Impots fonciers</t>
  </si>
  <si>
    <t>FINANCEMENT</t>
  </si>
  <si>
    <t>Prévisionnel loyer</t>
  </si>
  <si>
    <t>loyer retenu Mensuel</t>
  </si>
  <si>
    <t>durée mois</t>
  </si>
  <si>
    <t>total annuel proratisé</t>
  </si>
  <si>
    <t>loyer Temporaire durée Travaux Ch. Lindbergh à partir Mai</t>
  </si>
  <si>
    <t>DATE</t>
  </si>
  <si>
    <t>QUOI</t>
  </si>
  <si>
    <t>Entité</t>
  </si>
  <si>
    <t>charges prévisionnel asl 2019</t>
  </si>
  <si>
    <t>ASL Lindbergh</t>
  </si>
  <si>
    <t>n° pièce</t>
  </si>
  <si>
    <t>Appel n°1</t>
  </si>
  <si>
    <t>ht</t>
  </si>
  <si>
    <t>ttc</t>
  </si>
  <si>
    <t>date règlement</t>
  </si>
  <si>
    <t>à facturer à AUDITECH</t>
  </si>
  <si>
    <t>à faire</t>
  </si>
  <si>
    <t>date facturation AUDITECH</t>
  </si>
  <si>
    <t>Impot foncier</t>
  </si>
  <si>
    <t>Charges METROPOLE VILLAGE ENTREPRISE</t>
  </si>
  <si>
    <t>metropole</t>
  </si>
  <si>
    <t>etat</t>
  </si>
  <si>
    <t>N47 38 149 486 098</t>
  </si>
  <si>
    <t>CHARGES 67 rue Charles Lindbergh - à regulariser par AUDITECH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</si>
</sst>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1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4" xfId="0" applyFill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sqref="A1:I29"/>
    </sheetView>
  </sheetViews>
  <sheetFormatPr baseColWidth="10" defaultRowHeight="14.4" x14ac:dyDescent="0.3"/>
  <cols>
    <col min="1" max="1" width="25.44140625" bestFit="1" customWidth="1"/>
    <col min="2" max="2" width="11.33203125" bestFit="1" customWidth="1"/>
  </cols>
  <sheetData>
    <row r="1" spans="1:13" x14ac:dyDescent="0.3">
      <c r="A1" s="3">
        <v>43299</v>
      </c>
    </row>
    <row r="2" spans="1:13" x14ac:dyDescent="0.3">
      <c r="A2" s="6" t="s">
        <v>16</v>
      </c>
      <c r="B2" s="4"/>
      <c r="C2" s="4"/>
      <c r="D2" s="4"/>
      <c r="E2" s="4"/>
      <c r="F2" s="15" t="s">
        <v>3</v>
      </c>
      <c r="G2" s="16"/>
    </row>
    <row r="3" spans="1:13" x14ac:dyDescent="0.3">
      <c r="A3" s="4" t="s">
        <v>1</v>
      </c>
      <c r="B3" s="4"/>
      <c r="C3" s="4"/>
      <c r="D3" s="4" t="s">
        <v>2</v>
      </c>
      <c r="E3" s="4"/>
      <c r="F3" s="4">
        <v>159000</v>
      </c>
      <c r="G3" s="4">
        <v>164000</v>
      </c>
    </row>
    <row r="4" spans="1:13" x14ac:dyDescent="0.3">
      <c r="A4" s="4"/>
      <c r="B4" s="4"/>
      <c r="C4" s="4" t="s">
        <v>8</v>
      </c>
      <c r="D4" s="4"/>
      <c r="E4" s="4" t="s">
        <v>15</v>
      </c>
      <c r="F4" s="4">
        <f>F3/12</f>
        <v>13250</v>
      </c>
      <c r="G4" s="5">
        <f>G3/12</f>
        <v>13666.666666666666</v>
      </c>
    </row>
    <row r="5" spans="1:13" x14ac:dyDescent="0.3">
      <c r="A5" s="8"/>
      <c r="B5" s="8"/>
      <c r="C5" s="8"/>
      <c r="D5" s="8"/>
      <c r="E5" s="8"/>
      <c r="F5" s="8"/>
      <c r="G5" s="9"/>
    </row>
    <row r="6" spans="1:13" x14ac:dyDescent="0.3">
      <c r="C6" s="2" t="s">
        <v>7</v>
      </c>
    </row>
    <row r="7" spans="1:13" x14ac:dyDescent="0.3">
      <c r="A7" s="7" t="s">
        <v>17</v>
      </c>
      <c r="C7">
        <v>2010450</v>
      </c>
      <c r="D7" t="s">
        <v>6</v>
      </c>
    </row>
    <row r="8" spans="1:13" ht="27" customHeight="1" x14ac:dyDescent="0.3">
      <c r="A8" s="14" t="s">
        <v>9</v>
      </c>
      <c r="B8" s="14"/>
      <c r="C8">
        <f>C7-300000</f>
        <v>1710450</v>
      </c>
    </row>
    <row r="10" spans="1:13" ht="72" x14ac:dyDescent="0.3">
      <c r="A10" s="6"/>
      <c r="B10" s="12" t="s">
        <v>0</v>
      </c>
      <c r="C10" s="12" t="s">
        <v>14</v>
      </c>
      <c r="D10" s="12" t="s">
        <v>12</v>
      </c>
      <c r="E10" s="12" t="s">
        <v>4</v>
      </c>
      <c r="F10" s="12" t="s">
        <v>10</v>
      </c>
      <c r="G10" s="12" t="s">
        <v>18</v>
      </c>
      <c r="H10" s="12" t="s">
        <v>11</v>
      </c>
      <c r="I10" s="12" t="s">
        <v>20</v>
      </c>
      <c r="J10" s="1"/>
      <c r="K10" s="1"/>
      <c r="L10" s="1"/>
      <c r="M10" s="1"/>
    </row>
    <row r="11" spans="1:13" x14ac:dyDescent="0.3">
      <c r="A11" s="17" t="s">
        <v>25</v>
      </c>
      <c r="B11" s="18"/>
      <c r="C11" s="18"/>
      <c r="D11" s="18"/>
      <c r="E11" s="18"/>
      <c r="F11" s="18"/>
      <c r="G11" s="18"/>
      <c r="H11" s="18"/>
      <c r="I11" s="19"/>
      <c r="J11" s="1"/>
      <c r="K11" s="1"/>
      <c r="L11" s="1"/>
      <c r="M11" s="1"/>
    </row>
    <row r="12" spans="1:13" x14ac:dyDescent="0.3">
      <c r="A12" s="4" t="s">
        <v>5</v>
      </c>
      <c r="B12" s="10">
        <v>1300000</v>
      </c>
      <c r="C12" s="4"/>
      <c r="D12" s="10">
        <v>410450</v>
      </c>
      <c r="E12" s="10">
        <v>0</v>
      </c>
      <c r="F12" s="10">
        <v>300000</v>
      </c>
      <c r="G12" s="10"/>
      <c r="H12" s="10">
        <f>SUM(B12:G12)</f>
        <v>2010450</v>
      </c>
      <c r="I12" s="10" t="s">
        <v>8</v>
      </c>
      <c r="J12" s="1"/>
      <c r="K12" s="1"/>
      <c r="L12" s="1"/>
      <c r="M12" s="1"/>
    </row>
    <row r="13" spans="1:13" x14ac:dyDescent="0.3">
      <c r="A13" s="4"/>
      <c r="B13" s="10"/>
      <c r="C13" s="4"/>
      <c r="D13" s="10"/>
      <c r="E13" s="10"/>
      <c r="F13" s="10"/>
      <c r="G13" s="10"/>
      <c r="H13" s="10"/>
      <c r="I13" s="10"/>
      <c r="J13" s="1"/>
      <c r="K13" s="1"/>
      <c r="L13" s="1"/>
      <c r="M13" s="1"/>
    </row>
    <row r="14" spans="1:13" x14ac:dyDescent="0.3">
      <c r="A14" s="4" t="s">
        <v>13</v>
      </c>
      <c r="B14" s="4">
        <v>9697</v>
      </c>
      <c r="C14" s="4">
        <v>214</v>
      </c>
      <c r="D14" s="4">
        <v>3208</v>
      </c>
      <c r="E14" s="4"/>
      <c r="F14" s="4"/>
      <c r="G14" s="4"/>
      <c r="H14" s="4">
        <f>D14+B14+C14</f>
        <v>13119</v>
      </c>
      <c r="I14" s="4">
        <f>H14*12</f>
        <v>157428</v>
      </c>
    </row>
    <row r="15" spans="1:13" x14ac:dyDescent="0.3">
      <c r="A15" s="20" t="s">
        <v>26</v>
      </c>
      <c r="B15" s="21"/>
      <c r="C15" s="21"/>
      <c r="D15" s="21"/>
      <c r="E15" s="21"/>
      <c r="F15" s="21"/>
      <c r="G15" s="21"/>
      <c r="H15" s="21"/>
      <c r="I15" s="22"/>
    </row>
    <row r="16" spans="1:13" x14ac:dyDescent="0.3">
      <c r="A16" s="4" t="s">
        <v>19</v>
      </c>
      <c r="B16" s="4"/>
      <c r="C16" s="4"/>
      <c r="D16" s="4"/>
      <c r="E16" s="4"/>
      <c r="F16" s="4"/>
      <c r="G16" s="4">
        <v>1080</v>
      </c>
      <c r="H16" s="4"/>
      <c r="I16" s="4">
        <f>G16*12</f>
        <v>12960</v>
      </c>
    </row>
    <row r="17" spans="1:9" x14ac:dyDescent="0.3">
      <c r="A17" s="4" t="s">
        <v>27</v>
      </c>
      <c r="B17" s="4"/>
      <c r="C17" s="4"/>
      <c r="D17" s="4"/>
      <c r="E17" s="4"/>
      <c r="F17" s="4"/>
      <c r="G17" s="4"/>
      <c r="H17" s="6">
        <v>14500</v>
      </c>
      <c r="I17" s="6">
        <f>H17*12</f>
        <v>174000</v>
      </c>
    </row>
    <row r="18" spans="1:9" x14ac:dyDescent="0.3">
      <c r="A18" s="11" t="s">
        <v>8</v>
      </c>
    </row>
    <row r="21" spans="1:9" ht="28.8" x14ac:dyDescent="0.3">
      <c r="A21" s="6" t="s">
        <v>21</v>
      </c>
      <c r="B21" s="6" t="s">
        <v>15</v>
      </c>
      <c r="C21" s="6" t="s">
        <v>28</v>
      </c>
      <c r="D21" s="12" t="s">
        <v>29</v>
      </c>
    </row>
    <row r="22" spans="1:9" x14ac:dyDescent="0.3">
      <c r="A22" s="4" t="s">
        <v>22</v>
      </c>
      <c r="B22" s="4">
        <v>5850</v>
      </c>
      <c r="C22" s="4">
        <v>9</v>
      </c>
      <c r="D22" s="4">
        <f>B22*C22</f>
        <v>52650</v>
      </c>
    </row>
    <row r="23" spans="1:9" x14ac:dyDescent="0.3">
      <c r="A23" s="4" t="s">
        <v>23</v>
      </c>
      <c r="B23" s="4">
        <v>14500</v>
      </c>
      <c r="C23" s="4">
        <v>3</v>
      </c>
      <c r="D23" s="4">
        <f>B23*C23</f>
        <v>43500</v>
      </c>
    </row>
    <row r="24" spans="1:9" x14ac:dyDescent="0.3">
      <c r="A24" s="4" t="s">
        <v>24</v>
      </c>
      <c r="B24" s="4"/>
      <c r="C24" s="4"/>
      <c r="D24" s="4">
        <v>6300</v>
      </c>
    </row>
    <row r="25" spans="1:9" ht="43.2" x14ac:dyDescent="0.3">
      <c r="A25" s="10" t="s">
        <v>30</v>
      </c>
      <c r="B25" s="4">
        <v>2000</v>
      </c>
      <c r="C25" s="4">
        <v>5</v>
      </c>
      <c r="D25" s="4">
        <f>B25*C25</f>
        <v>10000</v>
      </c>
    </row>
    <row r="26" spans="1:9" x14ac:dyDescent="0.3">
      <c r="A26" s="4"/>
      <c r="B26" s="4"/>
      <c r="C26" s="4"/>
      <c r="D26" s="4">
        <f>SUM(D22:D24)</f>
        <v>102450</v>
      </c>
    </row>
  </sheetData>
  <mergeCells count="4">
    <mergeCell ref="A8:B8"/>
    <mergeCell ref="F2:G2"/>
    <mergeCell ref="A11:I11"/>
    <mergeCell ref="A15:I15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C1" sqref="C1"/>
    </sheetView>
  </sheetViews>
  <sheetFormatPr baseColWidth="10" defaultRowHeight="14.4" x14ac:dyDescent="0.3"/>
  <cols>
    <col min="2" max="2" width="24.77734375" bestFit="1" customWidth="1"/>
    <col min="3" max="3" width="12.21875" bestFit="1" customWidth="1"/>
    <col min="4" max="4" width="18.21875" customWidth="1"/>
    <col min="7" max="7" width="13.33203125" bestFit="1" customWidth="1"/>
    <col min="8" max="8" width="19.5546875" bestFit="1" customWidth="1"/>
  </cols>
  <sheetData>
    <row r="2" spans="1:12" x14ac:dyDescent="0.3">
      <c r="A2" s="3">
        <v>43872</v>
      </c>
    </row>
    <row r="3" spans="1:12" x14ac:dyDescent="0.3">
      <c r="C3" s="24" t="s">
        <v>49</v>
      </c>
      <c r="D3" s="24"/>
      <c r="E3" s="24"/>
      <c r="F3" s="24"/>
      <c r="G3" s="24"/>
      <c r="H3" s="24"/>
      <c r="I3" s="24"/>
    </row>
    <row r="5" spans="1:12" x14ac:dyDescent="0.3">
      <c r="A5" s="4" t="s">
        <v>31</v>
      </c>
      <c r="B5" s="4" t="s">
        <v>32</v>
      </c>
      <c r="C5" s="4" t="s">
        <v>33</v>
      </c>
      <c r="D5" s="4" t="s">
        <v>36</v>
      </c>
      <c r="E5" s="4" t="s">
        <v>38</v>
      </c>
      <c r="F5" s="4" t="s">
        <v>39</v>
      </c>
      <c r="G5" s="4" t="s">
        <v>40</v>
      </c>
      <c r="H5" s="4" t="s">
        <v>41</v>
      </c>
      <c r="I5" s="4" t="s">
        <v>43</v>
      </c>
      <c r="J5" s="4"/>
      <c r="K5" s="4"/>
      <c r="L5" s="4"/>
    </row>
    <row r="6" spans="1:12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">
      <c r="A7" s="13">
        <v>43496</v>
      </c>
      <c r="B7" s="4" t="s">
        <v>34</v>
      </c>
      <c r="C7" s="4" t="s">
        <v>35</v>
      </c>
      <c r="D7" s="4" t="s">
        <v>37</v>
      </c>
      <c r="E7" s="4"/>
      <c r="F7" s="4">
        <v>1541.92</v>
      </c>
      <c r="G7" s="13">
        <v>43524</v>
      </c>
      <c r="H7" s="4" t="s">
        <v>42</v>
      </c>
      <c r="I7" s="4"/>
      <c r="J7" s="4"/>
      <c r="K7" s="4"/>
      <c r="L7" s="4"/>
    </row>
    <row r="8" spans="1:12" x14ac:dyDescent="0.3">
      <c r="A8" s="13">
        <v>43685</v>
      </c>
      <c r="B8" s="4" t="s">
        <v>44</v>
      </c>
      <c r="C8" s="4" t="s">
        <v>47</v>
      </c>
      <c r="D8" s="23" t="s">
        <v>48</v>
      </c>
      <c r="E8" s="4">
        <v>3932</v>
      </c>
      <c r="F8">
        <f>E8*1.2</f>
        <v>4718.3999999999996</v>
      </c>
      <c r="G8" s="4"/>
      <c r="H8" s="4" t="s">
        <v>42</v>
      </c>
      <c r="I8" s="4"/>
      <c r="J8" s="4"/>
      <c r="K8" s="4"/>
      <c r="L8" s="4"/>
    </row>
    <row r="9" spans="1:12" x14ac:dyDescent="0.3">
      <c r="A9" s="13">
        <v>43808</v>
      </c>
      <c r="B9" s="4" t="s">
        <v>45</v>
      </c>
      <c r="C9" s="4" t="s">
        <v>46</v>
      </c>
      <c r="D9" s="4">
        <v>209190021</v>
      </c>
      <c r="E9" s="4">
        <v>408.67</v>
      </c>
      <c r="F9" s="4">
        <v>490.4</v>
      </c>
      <c r="G9" s="4"/>
      <c r="H9" s="4" t="s">
        <v>42</v>
      </c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/>
      <c r="B17" s="4"/>
      <c r="C17" s="4"/>
      <c r="D17" s="4"/>
      <c r="E17" s="4"/>
      <c r="F17" s="4">
        <f>SUM(F7:F16)</f>
        <v>6750.7199999999993</v>
      </c>
      <c r="G17" s="4"/>
      <c r="H17" s="4"/>
      <c r="I17" s="4"/>
      <c r="J17" s="4"/>
      <c r="K17" s="4"/>
      <c r="L17" s="4"/>
    </row>
  </sheetData>
  <mergeCells count="1">
    <mergeCell ref="C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débours - charges</vt:lpstr>
      <vt:lpstr>Feuil1!Zone_d_impression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2020-02-11T18:11:01Z</cp:lastPrinted>
  <dcterms:created xsi:type="dcterms:W3CDTF">2018-07-18T07:39:48Z</dcterms:created>
  <dcterms:modified xsi:type="dcterms:W3CDTF">2020-02-11T18:11:03Z</dcterms:modified>
</cp:coreProperties>
</file>